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saplama" sheetId="1" state="visible" r:id="rId1"/>
    <sheet name="Tava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.MM.YYYY"/>
    <numFmt numFmtId="166" formatCode="#,##0.00 &quot;TL&quot;"/>
  </numFmts>
  <fonts count="8">
    <font>
      <name val="Calibri"/>
      <family val="2"/>
      <color theme="1"/>
      <sz val="11"/>
      <scheme val="minor"/>
    </font>
    <font>
      <b val="1"/>
      <color rgb="000F766E"/>
      <sz val="16"/>
    </font>
    <font>
      <i val="1"/>
      <color rgb="00475569"/>
    </font>
    <font>
      <b val="1"/>
      <color rgb="000F766E"/>
    </font>
    <font>
      <b val="1"/>
      <color rgb="00FFFFFF"/>
      <sz val="13"/>
    </font>
    <font>
      <b val="1"/>
      <color rgb="00475569"/>
    </font>
    <font>
      <color rgb="00475569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FEF9C3"/>
      </patternFill>
    </fill>
    <fill>
      <patternFill patternType="solid">
        <fgColor rgb="000F766E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center"/>
    </xf>
    <xf numFmtId="165" fontId="0" fillId="2" borderId="1" applyAlignment="1" pivotButton="0" quotePrefix="0" xfId="0">
      <alignment vertical="center"/>
    </xf>
    <xf numFmtId="166" fontId="0" fillId="2" borderId="1" applyAlignment="1" pivotButton="0" quotePrefix="0" xfId="0">
      <alignment vertical="center"/>
    </xf>
    <xf numFmtId="0" fontId="3" fillId="0" borderId="0" applyAlignment="1" pivotButton="0" quotePrefix="0" xfId="0">
      <alignment vertical="center"/>
    </xf>
    <xf numFmtId="1" fontId="0" fillId="0" borderId="1" applyAlignment="1" pivotButton="0" quotePrefix="0" xfId="0">
      <alignment vertical="center"/>
    </xf>
    <xf numFmtId="166" fontId="0" fillId="0" borderId="1" applyAlignment="1" pivotButton="0" quotePrefix="0" xfId="0">
      <alignment vertical="center"/>
    </xf>
    <xf numFmtId="0" fontId="4" fillId="3" borderId="0" applyAlignment="1" pivotButton="0" quotePrefix="0" xfId="0">
      <alignment vertical="center"/>
    </xf>
    <xf numFmtId="166" fontId="4" fillId="3" borderId="1" applyAlignment="1" pivotButton="0" quotePrefix="0" xfId="0">
      <alignment vertical="center"/>
    </xf>
    <xf numFmtId="0" fontId="5" fillId="0" borderId="0" pivotButton="0" quotePrefix="0" xfId="0"/>
    <xf numFmtId="0" fontId="6" fillId="0" borderId="0" pivotButton="0" quotePrefix="0" xfId="0"/>
    <xf numFmtId="0" fontId="7" fillId="3" borderId="0" pivotButton="0" quotePrefix="0" xfId="0"/>
    <xf numFmtId="165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workbookViewId="0">
      <selection activeCell="A1" sqref="A1"/>
    </sheetView>
  </sheetViews>
  <sheetFormatPr baseColWidth="8" defaultRowHeight="15"/>
  <cols>
    <col width="38" customWidth="1" min="1" max="1"/>
    <col width="26" customWidth="1" min="2" max="2"/>
  </cols>
  <sheetData>
    <row r="1">
      <c r="A1" s="1" t="inlineStr">
        <is>
          <t>Kıdem Tazminatı Hesaplama Şablonu</t>
        </is>
      </c>
    </row>
    <row r="2">
      <c r="A2" s="2" t="inlineStr">
        <is>
          <t>Kıdem Rehberi · kidemrehberi.com.tr · Sarı hücrelere kendi bilgilerinizi girin.</t>
        </is>
      </c>
    </row>
    <row r="4">
      <c r="A4" s="3" t="inlineStr">
        <is>
          <t>BİLGİLERİNİZ</t>
        </is>
      </c>
    </row>
    <row r="5">
      <c r="A5" s="4" t="inlineStr">
        <is>
          <t>İşe giriş tarihi</t>
        </is>
      </c>
      <c r="B5" s="5" t="n">
        <v>44270</v>
      </c>
    </row>
    <row r="6">
      <c r="A6" s="4" t="inlineStr">
        <is>
          <t>İşten ayrılış tarihi</t>
        </is>
      </c>
      <c r="B6" s="5" t="n">
        <v>46280</v>
      </c>
    </row>
    <row r="7">
      <c r="A7" s="4" t="inlineStr">
        <is>
          <t>Aylık brüt ücret</t>
        </is>
      </c>
      <c r="B7" s="6" t="n">
        <v>50000</v>
      </c>
    </row>
    <row r="8">
      <c r="A8" s="4" t="inlineStr">
        <is>
          <t>Yemek yardımı (aylık, brüt)</t>
        </is>
      </c>
      <c r="B8" s="6" t="n">
        <v>0</v>
      </c>
    </row>
    <row r="9">
      <c r="A9" s="4" t="inlineStr">
        <is>
          <t>Yol yardımı (aylık, brüt)</t>
        </is>
      </c>
      <c r="B9" s="6" t="n">
        <v>0</v>
      </c>
    </row>
    <row r="10">
      <c r="A10" s="4" t="inlineStr">
        <is>
          <t>İkramiye (yıllık toplam, brüt)</t>
        </is>
      </c>
      <c r="B10" s="6" t="n">
        <v>0</v>
      </c>
    </row>
    <row r="11">
      <c r="A11" s="4" t="n"/>
      <c r="B11" s="4" t="n"/>
    </row>
    <row r="12">
      <c r="A12" s="7" t="inlineStr">
        <is>
          <t>SONUÇ</t>
        </is>
      </c>
      <c r="B12" s="4" t="n"/>
    </row>
    <row r="13">
      <c r="A13" s="4" t="inlineStr">
        <is>
          <t>Kıdem süresi (yıl)</t>
        </is>
      </c>
      <c r="B13" s="8">
        <f>DATEDIF(B5,B6,"Y")</f>
        <v/>
      </c>
    </row>
    <row r="14">
      <c r="A14" s="4" t="inlineStr">
        <is>
          <t>Kıdem süresi (ay)</t>
        </is>
      </c>
      <c r="B14" s="8">
        <f>DATEDIF(B5,B6,"YM")</f>
        <v/>
      </c>
    </row>
    <row r="15">
      <c r="A15" s="4" t="inlineStr">
        <is>
          <t>Kıdem süresi (gün)</t>
        </is>
      </c>
      <c r="B15" s="8">
        <f>DATEDIF(B5,B6,"MD")</f>
        <v/>
      </c>
    </row>
    <row r="16">
      <c r="A16" s="4" t="inlineStr">
        <is>
          <t>Giydirilmiş aylık brüt ücret</t>
        </is>
      </c>
      <c r="B16" s="9">
        <f>B7+B8+B9+B10/12</f>
        <v/>
      </c>
    </row>
    <row r="17">
      <c r="A17" s="4" t="inlineStr">
        <is>
          <t>Ayrılış tarihindeki tavan</t>
        </is>
      </c>
      <c r="B17" s="9">
        <f>IF(OR(B6&lt;Tavan!A2,B6&gt;Tavan!B15),"Desteklenmiyor",VLOOKUP(B6,Tavan!A2:C15,3,TRUE))</f>
        <v/>
      </c>
    </row>
    <row r="18">
      <c r="A18" s="4" t="inlineStr">
        <is>
          <t>Esas alınan ücret</t>
        </is>
      </c>
      <c r="B18" s="9">
        <f>IF(ISNUMBER(B17),MIN(B16,B17),"—")</f>
        <v/>
      </c>
    </row>
    <row r="19">
      <c r="A19" s="4" t="inlineStr">
        <is>
          <t>Brüt kıdem tazminatı</t>
        </is>
      </c>
      <c r="B19" s="9">
        <f>IF(B13&lt;1,"1 yıldan az: hak yok",IF(ISNUMBER(B18),ROUND(B18*(B13+B14/12+B15/365),2),"—"))</f>
        <v/>
      </c>
    </row>
    <row r="20">
      <c r="A20" s="4" t="inlineStr">
        <is>
          <t>Damga vergisi (binde 7,59)</t>
        </is>
      </c>
      <c r="B20" s="9">
        <f>IF(ISNUMBER(B19),ROUND(B19*0.00759,2),"—")</f>
        <v/>
      </c>
    </row>
    <row r="21">
      <c r="A21" s="10" t="inlineStr">
        <is>
          <t>NET KIDEM TAZMİNATI</t>
        </is>
      </c>
      <c r="B21" s="11">
        <f>IF(ISNUMBER(B19),B19-B20,"—")</f>
        <v/>
      </c>
    </row>
    <row r="23">
      <c r="A23" s="12" t="inlineStr">
        <is>
          <t>Notlar:</t>
        </is>
      </c>
    </row>
    <row r="24">
      <c r="A24" s="13" t="inlineStr">
        <is>
          <t>• Her tam yıl için 30 günlük brüt ücret ödenir; artan ay ve günler orantılı eklenir (1475 sayılı Kanun md. 14).</t>
        </is>
      </c>
    </row>
    <row r="25">
      <c r="A25" s="13" t="inlineStr">
        <is>
          <t>• Yıllık tutar ayrılış tarihindeki tavanı aşamaz. Tavan tablosu 'Tavan' sayfasındadır.</t>
        </is>
      </c>
    </row>
    <row r="26">
      <c r="A26" s="13" t="inlineStr">
        <is>
          <t>• Kanuni kıdem tazminatından gelir vergisi ve SGK primi kesilmez; yalnızca damga vergisi kesilir.</t>
        </is>
      </c>
    </row>
    <row r="27">
      <c r="A27" s="13" t="inlineStr">
        <is>
          <t>• Sonuç bilgilendirme amaçlı tahmindir; hukuki danışmanlık yerine geçmez.</t>
        </is>
      </c>
    </row>
    <row r="28">
      <c r="A28" s="13" t="inlineStr">
        <is>
          <t>• Şablon güncelleme: 22.10.2026 · Online hesaplama: https://kidemrehberi.com.tr</t>
        </is>
      </c>
    </row>
  </sheetData>
  <dataValidations count="1">
    <dataValidation sqref="B5:B6" showDropDown="0" showInputMessage="0" showErrorMessage="0" allowBlank="0" type="date" operator="between">
      <formula1>DATE(1950,1,1)</formula1>
      <formula2>DATE(2100,12,31)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8" customWidth="1" min="3" max="3"/>
    <col width="90" customWidth="1" min="4" max="4"/>
  </cols>
  <sheetData>
    <row r="1">
      <c r="A1" s="14" t="inlineStr">
        <is>
          <t>Başlangıç</t>
        </is>
      </c>
      <c r="B1" s="14" t="inlineStr">
        <is>
          <t>Bitiş</t>
        </is>
      </c>
      <c r="C1" s="14" t="inlineStr">
        <is>
          <t>Yıllık tavan</t>
        </is>
      </c>
      <c r="D1" s="14" t="inlineStr">
        <is>
          <t>Resmî kaynak</t>
        </is>
      </c>
    </row>
    <row r="2">
      <c r="A2" s="15" t="n">
        <v>43831</v>
      </c>
      <c r="B2" s="15" t="n">
        <v>44012</v>
      </c>
      <c r="C2" s="16" t="n">
        <v>6730.15</v>
      </c>
      <c r="D2" t="inlineStr">
        <is>
          <t>Hazine ve Maliye Bakanlığı, 2020 Yılı Ocak Ayına Ait Mali ve Sosyal Haklara İlişkin Genelge, madde 4</t>
        </is>
      </c>
    </row>
    <row r="3">
      <c r="A3" s="15" t="n">
        <v>44013</v>
      </c>
      <c r="B3" s="15" t="n">
        <v>44196</v>
      </c>
      <c r="C3" s="16" t="n">
        <v>7117.17</v>
      </c>
      <c r="D3" t="inlineStr">
        <is>
          <t>Hazine ve Maliye Bakanlığı, 2020 Yılı Temmuz Ayına Ait Mali ve Sosyal Haklara İlişkin Genelge, madde 3</t>
        </is>
      </c>
    </row>
    <row r="4">
      <c r="A4" s="15" t="n">
        <v>44197</v>
      </c>
      <c r="B4" s="15" t="n">
        <v>44377</v>
      </c>
      <c r="C4" s="16" t="n">
        <v>7638.96</v>
      </c>
      <c r="D4" t="inlineStr">
        <is>
          <t>Hazine ve Maliye Bakanlığı, 2021 Yılı Ocak Ayına Ait Mali ve Sosyal Haklara İlişkin Genelge, madde 3</t>
        </is>
      </c>
    </row>
    <row r="5">
      <c r="A5" s="15" t="n">
        <v>44378</v>
      </c>
      <c r="B5" s="15" t="n">
        <v>44561</v>
      </c>
      <c r="C5" s="16" t="n">
        <v>8284.51</v>
      </c>
      <c r="D5" t="inlineStr">
        <is>
          <t>Hazine ve Maliye Bakanlığı, 2021 Yılı Temmuz Ayına Ait Mali ve Sosyal Haklara İlişkin Genelge, madde 3</t>
        </is>
      </c>
    </row>
    <row r="6">
      <c r="A6" s="15" t="n">
        <v>44562</v>
      </c>
      <c r="B6" s="15" t="n">
        <v>44742</v>
      </c>
      <c r="C6" s="16" t="n">
        <v>10596.74</v>
      </c>
      <c r="D6" t="inlineStr">
        <is>
          <t>Hazine ve Maliye Bakanlığı, 2022 Yılı Ocak Ayına Ait Mali ve Sosyal Haklara İlişkin Genelge, madde 2</t>
        </is>
      </c>
    </row>
    <row r="7">
      <c r="A7" s="15" t="n">
        <v>44743</v>
      </c>
      <c r="B7" s="15" t="n">
        <v>44926</v>
      </c>
      <c r="C7" s="16" t="n">
        <v>15371.4</v>
      </c>
      <c r="D7" t="inlineStr">
        <is>
          <t>Hazine ve Maliye Bakanlığı, 2022 Yılı Temmuz Ayına Ait Mali ve Sosyal Haklara İlişkin Genelge (Sıra No: 9), madde 2</t>
        </is>
      </c>
    </row>
    <row r="8">
      <c r="A8" s="15" t="n">
        <v>44927</v>
      </c>
      <c r="B8" s="15" t="n">
        <v>45107</v>
      </c>
      <c r="C8" s="16" t="n">
        <v>17904.62</v>
      </c>
      <c r="D8" t="inlineStr">
        <is>
          <t>Hazine ve Maliye Bakanlığı, 2023 Yılı Ocak Ayına Ait Mali ve Sosyal Haklara İlişkin Genelge, madde 2</t>
        </is>
      </c>
    </row>
    <row r="9">
      <c r="A9" s="15" t="n">
        <v>45108</v>
      </c>
      <c r="B9" s="15" t="n">
        <v>45291</v>
      </c>
      <c r="C9" s="16" t="n">
        <v>23489.83</v>
      </c>
      <c r="D9" t="inlineStr">
        <is>
          <t>Hazine ve Maliye Bakanlığı, 2023 Yılı Temmuz Ayına Ait Mali ve Sosyal Haklara İlişkin Genelge, madde 2</t>
        </is>
      </c>
    </row>
    <row r="10">
      <c r="A10" s="15" t="n">
        <v>45292</v>
      </c>
      <c r="B10" s="15" t="n">
        <v>45473</v>
      </c>
      <c r="C10" s="16" t="n">
        <v>35058.58</v>
      </c>
      <c r="D10" t="inlineStr">
        <is>
          <t>Hazine ve Maliye Bakanlığı, 2024 Yılı Ocak Ayına Ait Mali ve Sosyal Haklara İlişkin Genelge, madde 2</t>
        </is>
      </c>
    </row>
    <row r="11">
      <c r="A11" s="15" t="n">
        <v>45474</v>
      </c>
      <c r="B11" s="15" t="n">
        <v>45657</v>
      </c>
      <c r="C11" s="16" t="n">
        <v>41828.42</v>
      </c>
      <c r="D11" t="inlineStr">
        <is>
          <t>Hazine ve Maliye Bakanlığı, 2024 Yılı Temmuz Ayına Ait Mali ve Sosyal Haklara İlişkin Genelge, madde 2</t>
        </is>
      </c>
    </row>
    <row r="12">
      <c r="A12" s="15" t="n">
        <v>45658</v>
      </c>
      <c r="B12" s="15" t="n">
        <v>45838</v>
      </c>
      <c r="C12" s="16" t="n">
        <v>46655.43</v>
      </c>
      <c r="D12" t="inlineStr">
        <is>
          <t>Hazine ve Maliye Bakanlığı, Mali ve Sosyal Haklar Genelgesi (06/01/2025, Sıra No: 1), madde 2</t>
        </is>
      </c>
    </row>
    <row r="13">
      <c r="A13" s="15" t="n">
        <v>45839</v>
      </c>
      <c r="B13" s="15" t="n">
        <v>46022</v>
      </c>
      <c r="C13" s="16" t="n">
        <v>53919.68</v>
      </c>
      <c r="D13" t="inlineStr">
        <is>
          <t>Hazine ve Maliye Bakanlığı, Mali ve Sosyal Haklar Genelgesi (07/07/2025, Sıra No: 5), madde 2</t>
        </is>
      </c>
    </row>
    <row r="14">
      <c r="A14" s="15" t="n">
        <v>46023</v>
      </c>
      <c r="B14" s="15" t="n">
        <v>46203</v>
      </c>
      <c r="C14" s="16" t="n">
        <v>64948.77</v>
      </c>
      <c r="D14" t="inlineStr">
        <is>
          <t>Hazine ve Maliye Bakanlığı, Mali ve Sosyal Haklar Genelgesi (06/01/2026, Sıra No: 1), madde 3</t>
        </is>
      </c>
    </row>
    <row r="15">
      <c r="A15" s="15" t="n">
        <v>46204</v>
      </c>
      <c r="B15" s="15" t="n">
        <v>46387</v>
      </c>
      <c r="C15" s="16" t="n">
        <v>73729.87</v>
      </c>
      <c r="D15" t="inlineStr">
        <is>
          <t>Hazine ve Maliye Bakanlığı, Mali ve Sosyal Haklar Genelgesi (03/07/2026, Sıra No: 5), madde 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2026-10-21T20:00:43Z</dcterms:created>
  <dcterms:modified xsi:type="dcterms:W3CDTF">2026-10-21T20:00:43Z</dcterms:modified>
</cp:coreProperties>
</file>